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ce\Documents\"/>
    </mc:Choice>
  </mc:AlternateContent>
  <xr:revisionPtr revIDLastSave="0" documentId="8_{BB9320AD-69F1-4085-AF1F-71FB9B9D7779}" xr6:coauthVersionLast="47" xr6:coauthVersionMax="47" xr10:uidLastSave="{00000000-0000-0000-0000-000000000000}"/>
  <bookViews>
    <workbookView xWindow="-108" yWindow="-108" windowWidth="23256" windowHeight="12456" xr2:uid="{72843162-5C95-4C4C-9381-EC92BF25BFAB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K32" i="3"/>
  <c r="K33" i="3"/>
  <c r="K15" i="3"/>
  <c r="P15" i="3" s="1"/>
  <c r="K16" i="3"/>
  <c r="P16" i="3" s="1"/>
  <c r="K17" i="3"/>
  <c r="P17" i="3" s="1"/>
  <c r="O25" i="3"/>
  <c r="N26" i="3"/>
  <c r="O26" i="3"/>
  <c r="N32" i="3"/>
  <c r="O32" i="3"/>
  <c r="J22" i="3"/>
  <c r="J18" i="3"/>
  <c r="K18" i="3" s="1"/>
  <c r="P18" i="3" s="1"/>
  <c r="J19" i="3"/>
  <c r="J20" i="3"/>
  <c r="K20" i="3" s="1"/>
  <c r="O7" i="3"/>
  <c r="N8" i="3"/>
  <c r="O18" i="3"/>
  <c r="N20" i="3"/>
  <c r="J5" i="3"/>
  <c r="K5" i="3" s="1"/>
  <c r="J7" i="3"/>
  <c r="J8" i="3"/>
  <c r="K8" i="3" s="1"/>
  <c r="J9" i="3"/>
  <c r="K9" i="3" s="1"/>
  <c r="J10" i="3"/>
  <c r="J11" i="3"/>
  <c r="J12" i="3"/>
  <c r="K12" i="3" s="1"/>
  <c r="P12" i="3" s="1"/>
  <c r="J13" i="3"/>
  <c r="K13" i="3" s="1"/>
  <c r="P13" i="3" s="1"/>
  <c r="J14" i="3"/>
  <c r="K14" i="3" s="1"/>
  <c r="P14" i="3" s="1"/>
  <c r="J15" i="3"/>
  <c r="J16" i="3"/>
  <c r="J17" i="3"/>
  <c r="J23" i="3"/>
  <c r="K23" i="3" s="1"/>
  <c r="J24" i="3"/>
  <c r="K24" i="3" s="1"/>
  <c r="J25" i="3"/>
  <c r="K25" i="3" s="1"/>
  <c r="J26" i="3"/>
  <c r="K26" i="3" s="1"/>
  <c r="J27" i="3"/>
  <c r="K27" i="3" s="1"/>
  <c r="J28" i="3"/>
  <c r="K28" i="3" s="1"/>
  <c r="J29" i="3"/>
  <c r="K29" i="3" s="1"/>
  <c r="J30" i="3"/>
  <c r="K30" i="3" s="1"/>
  <c r="P30" i="3" s="1"/>
  <c r="J31" i="3"/>
  <c r="O31" i="3" s="1"/>
  <c r="J32" i="3"/>
  <c r="J33" i="3"/>
  <c r="J6" i="3"/>
  <c r="K6" i="3" s="1"/>
  <c r="M3" i="3"/>
  <c r="N3" i="3"/>
  <c r="N27" i="3" s="1"/>
  <c r="O3" i="3"/>
  <c r="O27" i="3" s="1"/>
  <c r="P3" i="3"/>
  <c r="P33" i="3" s="1"/>
  <c r="M2" i="3"/>
  <c r="P2" i="3"/>
  <c r="O2" i="3"/>
  <c r="O8" i="3" s="1"/>
  <c r="N2" i="3"/>
  <c r="N9" i="3" s="1"/>
  <c r="N11" i="3" l="1"/>
  <c r="O15" i="3"/>
  <c r="N6" i="3"/>
  <c r="N31" i="3"/>
  <c r="N25" i="3"/>
  <c r="P11" i="3"/>
  <c r="P29" i="3"/>
  <c r="N10" i="3"/>
  <c r="N15" i="3"/>
  <c r="O19" i="3"/>
  <c r="O30" i="3"/>
  <c r="O24" i="3"/>
  <c r="P28" i="3"/>
  <c r="O14" i="3"/>
  <c r="N30" i="3"/>
  <c r="N24" i="3"/>
  <c r="P9" i="3"/>
  <c r="P27" i="3"/>
  <c r="N18" i="3"/>
  <c r="N14" i="3"/>
  <c r="N19" i="3"/>
  <c r="O29" i="3"/>
  <c r="O23" i="3"/>
  <c r="P8" i="3"/>
  <c r="K11" i="3"/>
  <c r="P26" i="3"/>
  <c r="K31" i="3"/>
  <c r="P31" i="3" s="1"/>
  <c r="N7" i="3"/>
  <c r="O13" i="3"/>
  <c r="N29" i="3"/>
  <c r="N23" i="3"/>
  <c r="P7" i="3"/>
  <c r="K10" i="3"/>
  <c r="P10" i="3" s="1"/>
  <c r="P25" i="3"/>
  <c r="N13" i="3"/>
  <c r="O22" i="3"/>
  <c r="O28" i="3"/>
  <c r="P6" i="3"/>
  <c r="P24" i="3"/>
  <c r="N17" i="3"/>
  <c r="N5" i="3"/>
  <c r="O9" i="3"/>
  <c r="N22" i="3"/>
  <c r="N28" i="3"/>
  <c r="P5" i="3"/>
  <c r="P23" i="3"/>
  <c r="O6" i="3"/>
  <c r="N16" i="3"/>
  <c r="O5" i="3"/>
  <c r="O33" i="3"/>
  <c r="P20" i="3"/>
  <c r="K19" i="3"/>
  <c r="P19" i="3" s="1"/>
  <c r="K7" i="3"/>
  <c r="N12" i="3"/>
  <c r="O20" i="3"/>
  <c r="N33" i="3"/>
  <c r="K22" i="3"/>
  <c r="P22" i="3" s="1"/>
  <c r="O12" i="3"/>
  <c r="O17" i="3"/>
  <c r="O11" i="3"/>
  <c r="O16" i="3"/>
  <c r="O10" i="3"/>
</calcChain>
</file>

<file path=xl/sharedStrings.xml><?xml version="1.0" encoding="utf-8"?>
<sst xmlns="http://schemas.openxmlformats.org/spreadsheetml/2006/main" count="168" uniqueCount="58">
  <si>
    <t xml:space="preserve">Elément </t>
  </si>
  <si>
    <t>Matricule</t>
  </si>
  <si>
    <t>S1</t>
  </si>
  <si>
    <t>S2</t>
  </si>
  <si>
    <t>Point</t>
  </si>
  <si>
    <t>Reference S2</t>
  </si>
  <si>
    <t xml:space="preserve">AV = </t>
  </si>
  <si>
    <t xml:space="preserve">DI = </t>
  </si>
  <si>
    <t>Mesure 4</t>
  </si>
  <si>
    <t>Mesure 16</t>
  </si>
  <si>
    <t>Mesure 20</t>
  </si>
  <si>
    <t>Mesure 21</t>
  </si>
  <si>
    <t>Station</t>
  </si>
  <si>
    <t>HI=</t>
  </si>
  <si>
    <t>Mesure 1</t>
  </si>
  <si>
    <t>HP =</t>
  </si>
  <si>
    <t>Mesure 12</t>
  </si>
  <si>
    <t>Mesure 3</t>
  </si>
  <si>
    <t>Mesure 5</t>
  </si>
  <si>
    <t>DI =</t>
  </si>
  <si>
    <t>Mesure 7</t>
  </si>
  <si>
    <t>Mesure 8</t>
  </si>
  <si>
    <t>Mesure 9</t>
  </si>
  <si>
    <t>Mesure T2</t>
  </si>
  <si>
    <t>Mesure 10</t>
  </si>
  <si>
    <t>Mesure 11</t>
  </si>
  <si>
    <t>Mesure 13</t>
  </si>
  <si>
    <t>Mesure 14</t>
  </si>
  <si>
    <t>Mesure 15</t>
  </si>
  <si>
    <t>Mesure 17</t>
  </si>
  <si>
    <t>Mesure 18</t>
  </si>
  <si>
    <t>Mesure 19</t>
  </si>
  <si>
    <t>Mesure 22</t>
  </si>
  <si>
    <t>Mesure 23</t>
  </si>
  <si>
    <t>Mesure 24</t>
  </si>
  <si>
    <t>Paramètres</t>
  </si>
  <si>
    <t>X =</t>
  </si>
  <si>
    <t>Y =</t>
  </si>
  <si>
    <t>Z =</t>
  </si>
  <si>
    <t xml:space="preserve">AH = </t>
  </si>
  <si>
    <t>Mesure 2</t>
  </si>
  <si>
    <t>Mesure 6</t>
  </si>
  <si>
    <t>Mesure T4</t>
  </si>
  <si>
    <t>AH =</t>
  </si>
  <si>
    <t>Station S2</t>
  </si>
  <si>
    <t>HI =</t>
  </si>
  <si>
    <t>VO =</t>
  </si>
  <si>
    <t>HP=</t>
  </si>
  <si>
    <t xml:space="preserve">VO = </t>
  </si>
  <si>
    <t>Reference S1</t>
  </si>
  <si>
    <t>X</t>
  </si>
  <si>
    <t>Y</t>
  </si>
  <si>
    <t>Z</t>
  </si>
  <si>
    <t>MAT</t>
  </si>
  <si>
    <t>T2</t>
  </si>
  <si>
    <t>T4</t>
  </si>
  <si>
    <t>Dh</t>
  </si>
  <si>
    <t>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</si>
</sst>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"/>
    <numFmt numFmtId="169" formatCode="_-* #,##0.0000_-;\-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0" fontId="0" fillId="0" borderId="0" xfId="0" applyAlignment="1">
      <alignment horizontal="right"/>
    </xf>
    <xf numFmtId="169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25CD-1E82-44DB-8FBE-07FCCC2EE15D}">
  <dimension ref="A1:P33"/>
  <sheetViews>
    <sheetView tabSelected="1" workbookViewId="0">
      <selection activeCell="A2" sqref="A2"/>
    </sheetView>
  </sheetViews>
  <sheetFormatPr baseColWidth="10" defaultRowHeight="14.4" x14ac:dyDescent="0.3"/>
  <cols>
    <col min="12" max="12" width="17.33203125" customWidth="1"/>
  </cols>
  <sheetData>
    <row r="1" spans="1:16" x14ac:dyDescent="0.3">
      <c r="A1" t="s">
        <v>0</v>
      </c>
      <c r="B1" t="s">
        <v>1</v>
      </c>
      <c r="C1" t="s">
        <v>35</v>
      </c>
      <c r="J1" t="s">
        <v>56</v>
      </c>
      <c r="K1" t="s">
        <v>57</v>
      </c>
      <c r="M1" t="s">
        <v>53</v>
      </c>
      <c r="N1" t="s">
        <v>50</v>
      </c>
      <c r="O1" t="s">
        <v>51</v>
      </c>
      <c r="P1" t="s">
        <v>52</v>
      </c>
    </row>
    <row r="2" spans="1:16" x14ac:dyDescent="0.3">
      <c r="A2" t="s">
        <v>4</v>
      </c>
      <c r="B2" t="s">
        <v>2</v>
      </c>
      <c r="C2" t="s">
        <v>36</v>
      </c>
      <c r="D2" s="1">
        <v>100</v>
      </c>
      <c r="E2" t="s">
        <v>37</v>
      </c>
      <c r="F2" s="1">
        <v>300</v>
      </c>
      <c r="G2" t="s">
        <v>38</v>
      </c>
      <c r="H2" s="1">
        <v>214.256</v>
      </c>
      <c r="M2" s="2" t="str">
        <f>B2</f>
        <v>S1</v>
      </c>
      <c r="N2" s="3">
        <f>D2</f>
        <v>100</v>
      </c>
      <c r="O2" s="3">
        <f>F2</f>
        <v>300</v>
      </c>
      <c r="P2" s="3">
        <f>H2</f>
        <v>214.256</v>
      </c>
    </row>
    <row r="3" spans="1:16" x14ac:dyDescent="0.3">
      <c r="A3" t="s">
        <v>4</v>
      </c>
      <c r="B3" t="s">
        <v>3</v>
      </c>
      <c r="C3" t="s">
        <v>36</v>
      </c>
      <c r="D3" s="1">
        <v>212</v>
      </c>
      <c r="E3" t="s">
        <v>37</v>
      </c>
      <c r="F3" s="1">
        <v>300</v>
      </c>
      <c r="G3" t="s">
        <v>38</v>
      </c>
      <c r="H3" s="1">
        <v>215.21299999999999</v>
      </c>
      <c r="M3" s="2" t="str">
        <f>B3</f>
        <v>S2</v>
      </c>
      <c r="N3" s="3">
        <f>D3</f>
        <v>212</v>
      </c>
      <c r="O3" s="3">
        <f>F3</f>
        <v>300</v>
      </c>
      <c r="P3" s="3">
        <f>H3</f>
        <v>215.21299999999999</v>
      </c>
    </row>
    <row r="4" spans="1:16" x14ac:dyDescent="0.3">
      <c r="A4" t="s">
        <v>12</v>
      </c>
      <c r="B4" t="s">
        <v>2</v>
      </c>
      <c r="C4" t="s">
        <v>13</v>
      </c>
      <c r="D4" s="1">
        <v>1.6539999999999999</v>
      </c>
      <c r="E4" t="s">
        <v>48</v>
      </c>
      <c r="F4" s="1">
        <v>100</v>
      </c>
      <c r="N4" s="3"/>
      <c r="O4" s="3"/>
      <c r="P4" s="3"/>
    </row>
    <row r="5" spans="1:16" x14ac:dyDescent="0.3">
      <c r="A5" t="s">
        <v>5</v>
      </c>
      <c r="B5" t="s">
        <v>47</v>
      </c>
      <c r="C5" s="1">
        <v>1.3</v>
      </c>
      <c r="D5" t="s">
        <v>39</v>
      </c>
      <c r="E5">
        <v>0</v>
      </c>
      <c r="F5" t="s">
        <v>6</v>
      </c>
      <c r="G5" s="1">
        <v>99.658000000000001</v>
      </c>
      <c r="H5" t="s">
        <v>7</v>
      </c>
      <c r="I5" s="1">
        <v>112</v>
      </c>
      <c r="J5">
        <f>I5*SIN(G5*PI()/200)</f>
        <v>111.99838386011395</v>
      </c>
      <c r="K5">
        <f>J5*COS(G5*PI()/200)</f>
        <v>0.60166624891721332</v>
      </c>
      <c r="M5" s="2"/>
      <c r="N5" s="3">
        <f>$N$2+COS(E5*PI()/200)*J5</f>
        <v>211.99838386011396</v>
      </c>
      <c r="O5" s="3">
        <f>$O$2+SIN(E5*PI()/200)*J5</f>
        <v>300</v>
      </c>
      <c r="P5" s="3">
        <f>$P$2+$D$4+K5-C5</f>
        <v>215.2116662489172</v>
      </c>
    </row>
    <row r="6" spans="1:16" x14ac:dyDescent="0.3">
      <c r="A6" t="s">
        <v>14</v>
      </c>
      <c r="B6" t="s">
        <v>15</v>
      </c>
      <c r="C6" s="1">
        <v>1.3</v>
      </c>
      <c r="D6" t="s">
        <v>39</v>
      </c>
      <c r="E6" s="1">
        <v>124.92</v>
      </c>
      <c r="F6" t="s">
        <v>6</v>
      </c>
      <c r="G6" s="1">
        <v>98.986999999999995</v>
      </c>
      <c r="H6" t="s">
        <v>7</v>
      </c>
      <c r="I6" s="1">
        <v>30.01</v>
      </c>
      <c r="J6">
        <f>I6*SIN(G6*PI()/200)</f>
        <v>30.006200858397214</v>
      </c>
      <c r="K6">
        <f>J6*COS(G6*PI()/200)</f>
        <v>0.47744352432871312</v>
      </c>
      <c r="M6" s="2">
        <v>1</v>
      </c>
      <c r="N6" s="3">
        <f>$N$2+COS(E6*PI()/200)*J6</f>
        <v>88.551969757523921</v>
      </c>
      <c r="O6" s="3">
        <f>$O$2+SIN(E6*PI()/200)*J6</f>
        <v>327.73652273667034</v>
      </c>
      <c r="P6" s="3">
        <f>$P$2+$D$4+K6-C6</f>
        <v>215.08744352432871</v>
      </c>
    </row>
    <row r="7" spans="1:16" x14ac:dyDescent="0.3">
      <c r="A7" t="s">
        <v>40</v>
      </c>
      <c r="B7" t="s">
        <v>15</v>
      </c>
      <c r="C7" s="1">
        <v>1.3</v>
      </c>
      <c r="D7" t="s">
        <v>39</v>
      </c>
      <c r="E7" s="1">
        <v>237.21</v>
      </c>
      <c r="F7" t="s">
        <v>6</v>
      </c>
      <c r="G7" s="1">
        <v>99.587000000000003</v>
      </c>
      <c r="H7" t="s">
        <v>7</v>
      </c>
      <c r="I7" s="1">
        <v>19.18</v>
      </c>
      <c r="J7">
        <f>I7*SIN(G7*PI()/200)</f>
        <v>19.179596394624919</v>
      </c>
      <c r="K7">
        <f>J7*COS(G7*PI()/200)</f>
        <v>0.12442462664340649</v>
      </c>
      <c r="M7" s="2">
        <v>2</v>
      </c>
      <c r="N7" s="3">
        <f>$N$2+COS(E7*PI()/200)*J7</f>
        <v>84.004374435920212</v>
      </c>
      <c r="O7" s="3">
        <f>$O$2+SIN(E7*PI()/200)*J7</f>
        <v>289.41714213104672</v>
      </c>
      <c r="P7" s="3">
        <f>$P$2+$D$4+K7-C7</f>
        <v>214.7344246266434</v>
      </c>
    </row>
    <row r="8" spans="1:16" x14ac:dyDescent="0.3">
      <c r="A8" t="s">
        <v>17</v>
      </c>
      <c r="B8" t="s">
        <v>15</v>
      </c>
      <c r="C8" s="1">
        <v>1.3</v>
      </c>
      <c r="D8" t="s">
        <v>39</v>
      </c>
      <c r="E8" s="1">
        <v>274.10000000000002</v>
      </c>
      <c r="F8" t="s">
        <v>6</v>
      </c>
      <c r="G8" s="1">
        <v>98.876000000000005</v>
      </c>
      <c r="H8" t="s">
        <v>7</v>
      </c>
      <c r="I8" s="1">
        <v>34.72</v>
      </c>
      <c r="J8">
        <f>I8*SIN(G8*PI()/200)</f>
        <v>34.714588585318054</v>
      </c>
      <c r="K8">
        <f>J8*COS(G8*PI()/200)</f>
        <v>0.61288027927609479</v>
      </c>
      <c r="M8" s="2">
        <v>3</v>
      </c>
      <c r="N8" s="3">
        <f>$N$2+COS(E8*PI()/200)*J8</f>
        <v>86.263236102447564</v>
      </c>
      <c r="O8" s="3">
        <f>$O$2+SIN(E8*PI()/200)*J8</f>
        <v>268.11890876599745</v>
      </c>
      <c r="P8" s="3">
        <f>$P$2+$D$4+K8-C8</f>
        <v>215.22288027927607</v>
      </c>
    </row>
    <row r="9" spans="1:16" x14ac:dyDescent="0.3">
      <c r="A9" t="s">
        <v>8</v>
      </c>
      <c r="B9" t="s">
        <v>15</v>
      </c>
      <c r="C9" s="1">
        <v>1.3</v>
      </c>
      <c r="D9" t="s">
        <v>39</v>
      </c>
      <c r="E9" s="1">
        <v>287.38</v>
      </c>
      <c r="F9" t="s">
        <v>6</v>
      </c>
      <c r="G9" s="1">
        <v>97.587000000000003</v>
      </c>
      <c r="H9" t="s">
        <v>7</v>
      </c>
      <c r="I9" s="1">
        <v>69.95</v>
      </c>
      <c r="J9">
        <f>I9*SIN(G9*PI()/200)</f>
        <v>69.899758785882852</v>
      </c>
      <c r="K9">
        <f>J9*COS(G9*PI()/200)</f>
        <v>2.6487982572520794</v>
      </c>
      <c r="M9" s="2">
        <v>4</v>
      </c>
      <c r="N9" s="3">
        <f>$N$2+COS(E9*PI()/200)*J9</f>
        <v>86.2340316029196</v>
      </c>
      <c r="O9" s="3">
        <f>$O$2+SIN(E9*PI()/200)*J9</f>
        <v>231.46917195586215</v>
      </c>
      <c r="P9" s="3">
        <f>$P$2+$D$4+K9-C9</f>
        <v>217.25879825725207</v>
      </c>
    </row>
    <row r="10" spans="1:16" x14ac:dyDescent="0.3">
      <c r="A10" t="s">
        <v>18</v>
      </c>
      <c r="B10" t="s">
        <v>15</v>
      </c>
      <c r="C10" s="1">
        <v>1.3</v>
      </c>
      <c r="D10" t="s">
        <v>39</v>
      </c>
      <c r="E10" s="1">
        <v>316</v>
      </c>
      <c r="F10" t="s">
        <v>6</v>
      </c>
      <c r="G10" s="1">
        <v>97.989000000000004</v>
      </c>
      <c r="H10" t="s">
        <v>7</v>
      </c>
      <c r="I10" s="1">
        <v>83.1</v>
      </c>
      <c r="J10">
        <f>I10*SIN(G10*PI()/200)</f>
        <v>83.058542910436969</v>
      </c>
      <c r="K10">
        <f>J10*COS(G10*PI()/200)</f>
        <v>2.623276246083587</v>
      </c>
      <c r="M10" s="2">
        <v>5</v>
      </c>
      <c r="N10" s="3">
        <f>$N$2+COS(E10*PI()/200)*J10</f>
        <v>120.65581966447382</v>
      </c>
      <c r="O10" s="3">
        <f>$O$2+SIN(E10*PI()/200)*J10</f>
        <v>219.55089394907091</v>
      </c>
      <c r="P10" s="3">
        <f>$P$2+$D$4+K10-C10</f>
        <v>217.23327624608356</v>
      </c>
    </row>
    <row r="11" spans="1:16" x14ac:dyDescent="0.3">
      <c r="A11" t="s">
        <v>41</v>
      </c>
      <c r="B11" t="s">
        <v>15</v>
      </c>
      <c r="C11" s="1">
        <v>1.3</v>
      </c>
      <c r="D11" t="s">
        <v>39</v>
      </c>
      <c r="E11" s="1">
        <v>356.48</v>
      </c>
      <c r="F11" t="s">
        <v>6</v>
      </c>
      <c r="G11" s="1">
        <v>101.254</v>
      </c>
      <c r="H11" t="s">
        <v>19</v>
      </c>
      <c r="I11" s="1">
        <v>70.709999999999994</v>
      </c>
      <c r="J11">
        <f>I11*SIN(G11*PI()/200)</f>
        <v>70.69628260557711</v>
      </c>
      <c r="K11">
        <f>J11*COS(G11*PI()/200)</f>
        <v>-1.3924701902525596</v>
      </c>
      <c r="M11" s="2">
        <v>6</v>
      </c>
      <c r="N11" s="3">
        <f>$N$2+COS(E11*PI()/200)*J11</f>
        <v>154.81064123593671</v>
      </c>
      <c r="O11" s="3">
        <f>$O$2+SIN(E11*PI()/200)*J11</f>
        <v>255.3484828751244</v>
      </c>
      <c r="P11" s="3">
        <f>$P$2+$D$4+K11-C11</f>
        <v>213.21752980974742</v>
      </c>
    </row>
    <row r="12" spans="1:16" x14ac:dyDescent="0.3">
      <c r="A12" t="s">
        <v>20</v>
      </c>
      <c r="B12" t="s">
        <v>15</v>
      </c>
      <c r="C12" s="1">
        <v>1.3</v>
      </c>
      <c r="D12" t="s">
        <v>39</v>
      </c>
      <c r="E12" s="1">
        <v>326.70999999999998</v>
      </c>
      <c r="F12" t="s">
        <v>6</v>
      </c>
      <c r="G12" s="1">
        <v>100.354</v>
      </c>
      <c r="H12" t="s">
        <v>7</v>
      </c>
      <c r="I12" s="1">
        <v>45.68</v>
      </c>
      <c r="J12">
        <f>I12*SIN(G12*PI()/200)</f>
        <v>45.679293777973662</v>
      </c>
      <c r="K12">
        <f>J12*COS(G12*PI()/200)</f>
        <v>-0.25400383975301227</v>
      </c>
      <c r="M12" s="2">
        <v>7</v>
      </c>
      <c r="N12" s="3">
        <f>$N$2+COS(E12*PI()/200)*J12</f>
        <v>118.60784308875421</v>
      </c>
      <c r="O12" s="3">
        <f>$O$2+SIN(E12*PI()/200)*J12</f>
        <v>258.28254495251747</v>
      </c>
      <c r="P12" s="3">
        <f>$P$2+$D$4+K12-C12</f>
        <v>214.35599616024697</v>
      </c>
    </row>
    <row r="13" spans="1:16" x14ac:dyDescent="0.3">
      <c r="A13" t="s">
        <v>21</v>
      </c>
      <c r="B13" t="s">
        <v>15</v>
      </c>
      <c r="C13" s="1">
        <v>1.3</v>
      </c>
      <c r="D13" t="s">
        <v>39</v>
      </c>
      <c r="E13" s="1">
        <v>310.07</v>
      </c>
      <c r="F13" t="s">
        <v>6</v>
      </c>
      <c r="G13" s="1">
        <v>101.254</v>
      </c>
      <c r="H13" t="s">
        <v>7</v>
      </c>
      <c r="I13" s="1">
        <v>42.25</v>
      </c>
      <c r="J13">
        <f>I13*SIN(G13*PI()/200)</f>
        <v>42.241803706486117</v>
      </c>
      <c r="K13">
        <f>J13*COS(G13*PI()/200)</f>
        <v>-0.83201620051153513</v>
      </c>
      <c r="M13" s="2">
        <v>8</v>
      </c>
      <c r="N13" s="3">
        <f>$N$2+COS(E13*PI()/200)*J13</f>
        <v>106.65394540711273</v>
      </c>
      <c r="O13" s="3">
        <f>$O$2+SIN(E13*PI()/200)*J13</f>
        <v>258.28555417009034</v>
      </c>
      <c r="P13" s="3">
        <f>$P$2+$D$4+K13-C13</f>
        <v>213.77798379948845</v>
      </c>
    </row>
    <row r="14" spans="1:16" x14ac:dyDescent="0.3">
      <c r="A14" t="s">
        <v>22</v>
      </c>
      <c r="B14" t="s">
        <v>15</v>
      </c>
      <c r="C14" s="1">
        <v>1.3</v>
      </c>
      <c r="D14" t="s">
        <v>39</v>
      </c>
      <c r="E14" s="1">
        <v>365.61</v>
      </c>
      <c r="F14" t="s">
        <v>6</v>
      </c>
      <c r="G14" s="1">
        <v>101.264</v>
      </c>
      <c r="H14" t="s">
        <v>7</v>
      </c>
      <c r="I14" s="1">
        <v>44.34</v>
      </c>
      <c r="J14">
        <f>I14*SIN(G14*PI()/200)</f>
        <v>44.331260525331807</v>
      </c>
      <c r="K14">
        <f>J14*COS(G14*PI()/200)</f>
        <v>-0.88013338858518364</v>
      </c>
      <c r="M14" s="2">
        <v>9</v>
      </c>
      <c r="N14" s="3">
        <f>$N$2+COS(E14*PI()/200)*J14</f>
        <v>138.0188194534322</v>
      </c>
      <c r="O14" s="3">
        <f>$O$2+SIN(E14*PI()/200)*J14</f>
        <v>277.20021870429088</v>
      </c>
      <c r="P14" s="3">
        <f>$P$2+$D$4+K14-C14</f>
        <v>213.72986661141479</v>
      </c>
    </row>
    <row r="15" spans="1:16" x14ac:dyDescent="0.3">
      <c r="A15" t="s">
        <v>23</v>
      </c>
      <c r="B15" t="s">
        <v>15</v>
      </c>
      <c r="C15" s="1">
        <v>1.3</v>
      </c>
      <c r="D15" t="s">
        <v>39</v>
      </c>
      <c r="E15" s="1">
        <v>382.8</v>
      </c>
      <c r="F15" t="s">
        <v>6</v>
      </c>
      <c r="G15" s="1">
        <v>100.23399999999999</v>
      </c>
      <c r="H15" t="s">
        <v>7</v>
      </c>
      <c r="I15" s="1">
        <v>60.09</v>
      </c>
      <c r="J15">
        <f>I15*SIN(G15*PI()/200)</f>
        <v>60.089594077440516</v>
      </c>
      <c r="K15">
        <f>J15*COS(G15*PI()/200)</f>
        <v>-0.22086862461195514</v>
      </c>
      <c r="M15" s="2" t="s">
        <v>54</v>
      </c>
      <c r="N15" s="3">
        <f>$N$2+COS(E15*PI()/200)*J15</f>
        <v>157.90976463126458</v>
      </c>
      <c r="O15" s="3">
        <f>$O$2+SIN(E15*PI()/200)*J15</f>
        <v>283.96196780327728</v>
      </c>
      <c r="P15" s="3">
        <f>$P$2+$D$4+K15-C15</f>
        <v>214.38913137538802</v>
      </c>
    </row>
    <row r="16" spans="1:16" x14ac:dyDescent="0.3">
      <c r="A16" t="s">
        <v>24</v>
      </c>
      <c r="B16" t="s">
        <v>15</v>
      </c>
      <c r="C16" s="1">
        <v>1.3</v>
      </c>
      <c r="D16" t="s">
        <v>39</v>
      </c>
      <c r="E16" s="1">
        <v>396.6</v>
      </c>
      <c r="F16" t="s">
        <v>6</v>
      </c>
      <c r="G16" s="1">
        <v>100.98699999999999</v>
      </c>
      <c r="H16" t="s">
        <v>7</v>
      </c>
      <c r="I16" s="1">
        <v>76.03</v>
      </c>
      <c r="J16">
        <f>I16*SIN(G16*PI()/200)</f>
        <v>76.020862648012553</v>
      </c>
      <c r="K16">
        <f>J16*COS(G16*PI()/200)</f>
        <v>-1.1785619743312743</v>
      </c>
      <c r="M16" s="2">
        <v>10</v>
      </c>
      <c r="N16" s="3">
        <f>$N$2+COS(E16*PI()/200)*J16</f>
        <v>175.91247066673787</v>
      </c>
      <c r="O16" s="3">
        <f>$O$2+SIN(E16*PI()/200)*J16</f>
        <v>295.94187789493043</v>
      </c>
      <c r="P16" s="3">
        <f>$P$2+$D$4+K16-C16</f>
        <v>213.43143802566871</v>
      </c>
    </row>
    <row r="17" spans="1:16" x14ac:dyDescent="0.3">
      <c r="A17" t="s">
        <v>25</v>
      </c>
      <c r="B17" t="s">
        <v>15</v>
      </c>
      <c r="C17" s="1">
        <v>1.3</v>
      </c>
      <c r="D17" t="s">
        <v>39</v>
      </c>
      <c r="E17" s="1">
        <v>398.92</v>
      </c>
      <c r="F17" t="s">
        <v>6</v>
      </c>
      <c r="G17" s="1">
        <v>100.458</v>
      </c>
      <c r="H17" t="s">
        <v>7</v>
      </c>
      <c r="I17" s="1">
        <v>68</v>
      </c>
      <c r="J17">
        <f>I17*SIN(G17*PI()/200)</f>
        <v>67.998240263046995</v>
      </c>
      <c r="K17">
        <f>J17*COS(G17*PI()/200)</f>
        <v>-0.48919192814211337</v>
      </c>
      <c r="M17" s="2">
        <v>11</v>
      </c>
      <c r="N17" s="3">
        <f>$N$2+COS(E17*PI()/200)*J17</f>
        <v>167.98845563035326</v>
      </c>
      <c r="O17" s="3">
        <f>$O$2+SIN(E17*PI()/200)*J17</f>
        <v>298.84649236216109</v>
      </c>
      <c r="P17" s="3">
        <f>$P$2+$D$4+K17-C17</f>
        <v>214.12080807185788</v>
      </c>
    </row>
    <row r="18" spans="1:16" x14ac:dyDescent="0.3">
      <c r="A18" t="s">
        <v>16</v>
      </c>
      <c r="B18" t="s">
        <v>15</v>
      </c>
      <c r="C18" s="1">
        <v>1.3</v>
      </c>
      <c r="D18" t="s">
        <v>39</v>
      </c>
      <c r="E18" s="1">
        <v>7.51</v>
      </c>
      <c r="F18" t="s">
        <v>6</v>
      </c>
      <c r="G18" s="1">
        <v>98.546999999999997</v>
      </c>
      <c r="H18" t="s">
        <v>7</v>
      </c>
      <c r="I18" s="1">
        <v>66.31</v>
      </c>
      <c r="J18">
        <f>I18*SIN(G18*PI()/200)</f>
        <v>66.292729649083157</v>
      </c>
      <c r="K18">
        <f>J18*COS(G18*PI()/200)</f>
        <v>1.5129120675696248</v>
      </c>
      <c r="M18" s="2">
        <v>12</v>
      </c>
      <c r="N18" s="3">
        <f>$N$2+COS(E18*PI()/200)*J18</f>
        <v>165.83199398291609</v>
      </c>
      <c r="O18" s="3">
        <f>$O$2+SIN(E18*PI()/200)*J18</f>
        <v>307.80221587497613</v>
      </c>
      <c r="P18" s="3">
        <f>$P$2+$D$4+K18-C18</f>
        <v>216.12291206756962</v>
      </c>
    </row>
    <row r="19" spans="1:16" x14ac:dyDescent="0.3">
      <c r="A19" t="s">
        <v>26</v>
      </c>
      <c r="B19" t="s">
        <v>15</v>
      </c>
      <c r="C19" s="1">
        <v>1.3</v>
      </c>
      <c r="D19" t="s">
        <v>39</v>
      </c>
      <c r="E19" s="1">
        <v>24.32</v>
      </c>
      <c r="F19" t="s">
        <v>6</v>
      </c>
      <c r="G19" s="1">
        <v>98.213999999999999</v>
      </c>
      <c r="H19" t="s">
        <v>7</v>
      </c>
      <c r="I19" s="1">
        <v>73.78</v>
      </c>
      <c r="J19">
        <f>I19*SIN(G19*PI()/200)</f>
        <v>73.750967607014104</v>
      </c>
      <c r="K19">
        <f>J19*COS(G19*PI()/200)</f>
        <v>2.0687694014432769</v>
      </c>
      <c r="M19" s="2">
        <v>13</v>
      </c>
      <c r="N19" s="3">
        <f>$N$2+COS(E19*PI()/200)*J19</f>
        <v>168.43458131106129</v>
      </c>
      <c r="O19" s="3">
        <f>$O$2+SIN(E19*PI()/200)*J19</f>
        <v>327.49387756848029</v>
      </c>
      <c r="P19" s="3">
        <f>$P$2+$D$4+K19-C19</f>
        <v>216.67876940144328</v>
      </c>
    </row>
    <row r="20" spans="1:16" x14ac:dyDescent="0.3">
      <c r="A20" t="s">
        <v>42</v>
      </c>
      <c r="B20" t="s">
        <v>15</v>
      </c>
      <c r="C20" s="1">
        <v>1.3</v>
      </c>
      <c r="D20" t="s">
        <v>43</v>
      </c>
      <c r="E20" s="1">
        <v>360.73200000000003</v>
      </c>
      <c r="F20" t="s">
        <v>6</v>
      </c>
      <c r="G20" s="1">
        <v>99.263999999999996</v>
      </c>
      <c r="H20" t="s">
        <v>7</v>
      </c>
      <c r="I20" s="1">
        <v>176.12</v>
      </c>
      <c r="J20">
        <f>I20*SIN(G20*PI()/200)</f>
        <v>176.10823019611078</v>
      </c>
      <c r="K20">
        <f>J20*COS(G20*PI()/200)</f>
        <v>2.0359526314615599</v>
      </c>
      <c r="M20" s="2" t="s">
        <v>55</v>
      </c>
      <c r="N20" s="3">
        <f>$N$2+COS(E20*PI()/200)*J20</f>
        <v>243.65533235159265</v>
      </c>
      <c r="O20" s="3">
        <f>$O$2+SIN(E20*PI()/200)*J20</f>
        <v>198.13119108500479</v>
      </c>
      <c r="P20" s="3">
        <f>$P$2+$D$4+K20-C20</f>
        <v>216.64595263146154</v>
      </c>
    </row>
    <row r="21" spans="1:16" x14ac:dyDescent="0.3">
      <c r="A21" t="s">
        <v>44</v>
      </c>
      <c r="B21" t="s">
        <v>45</v>
      </c>
      <c r="C21" s="1">
        <v>1.6839999999999999</v>
      </c>
      <c r="D21" t="s">
        <v>46</v>
      </c>
      <c r="E21" s="1">
        <v>300</v>
      </c>
      <c r="G21" s="1"/>
      <c r="I21" s="1"/>
      <c r="M21" s="2"/>
      <c r="N21" s="3"/>
      <c r="O21" s="3"/>
      <c r="P21" s="3"/>
    </row>
    <row r="22" spans="1:16" x14ac:dyDescent="0.3">
      <c r="A22" t="s">
        <v>49</v>
      </c>
      <c r="B22" t="s">
        <v>15</v>
      </c>
      <c r="C22" s="1">
        <v>1.3</v>
      </c>
      <c r="D22" t="s">
        <v>43</v>
      </c>
      <c r="E22" s="1">
        <v>0</v>
      </c>
      <c r="F22" t="s">
        <v>6</v>
      </c>
      <c r="G22">
        <v>101.254</v>
      </c>
      <c r="H22" t="s">
        <v>19</v>
      </c>
      <c r="I22" s="1">
        <v>112</v>
      </c>
      <c r="J22">
        <f>I22*SIN(G22*PI()/200)</f>
        <v>111.97827254737147</v>
      </c>
      <c r="K22">
        <f>J22*COS(G22*PI()/200)</f>
        <v>-2.2055814072731819</v>
      </c>
      <c r="M22" s="2"/>
      <c r="N22" s="3">
        <f>$N$3+COS(E22*PI()/200-200*PI()/200)*J22</f>
        <v>100.02172745262853</v>
      </c>
      <c r="O22" s="3">
        <f>$O$3+SIN(E22*PI()/200)*J22</f>
        <v>300</v>
      </c>
      <c r="P22" s="3">
        <f>$P$3+$C$21+K22-C22</f>
        <v>213.39141859272681</v>
      </c>
    </row>
    <row r="23" spans="1:16" x14ac:dyDescent="0.3">
      <c r="A23" t="s">
        <v>27</v>
      </c>
      <c r="B23" t="s">
        <v>15</v>
      </c>
      <c r="C23" s="1">
        <v>1.3</v>
      </c>
      <c r="D23" t="s">
        <v>39</v>
      </c>
      <c r="E23" s="1">
        <v>338.18</v>
      </c>
      <c r="F23" t="s">
        <v>6</v>
      </c>
      <c r="G23" s="1">
        <v>103.254</v>
      </c>
      <c r="H23" t="s">
        <v>19</v>
      </c>
      <c r="I23" s="1">
        <v>33.01</v>
      </c>
      <c r="J23">
        <f>I23*SIN(G23*PI()/200)</f>
        <v>32.966888232912865</v>
      </c>
      <c r="K23">
        <f>J23*COS(G23*PI()/200)</f>
        <v>-1.6843264075673008</v>
      </c>
      <c r="M23" s="2">
        <v>14</v>
      </c>
      <c r="N23" s="3">
        <f>$N$3+COS(E23*PI()/200-200*PI()/200)*J23</f>
        <v>193.39284070569281</v>
      </c>
      <c r="O23" s="3">
        <f>$O$3+SIN(E23*PI()/200)*J23</f>
        <v>272.78622880309223</v>
      </c>
      <c r="P23" s="3">
        <f>$P$3+$C$21+K23-C23</f>
        <v>213.91267359243267</v>
      </c>
    </row>
    <row r="24" spans="1:16" x14ac:dyDescent="0.3">
      <c r="A24" t="s">
        <v>28</v>
      </c>
      <c r="B24" t="s">
        <v>15</v>
      </c>
      <c r="C24" s="1">
        <v>1.3</v>
      </c>
      <c r="D24" t="s">
        <v>39</v>
      </c>
      <c r="E24" s="1">
        <v>265.95</v>
      </c>
      <c r="F24" t="s">
        <v>6</v>
      </c>
      <c r="G24" s="1">
        <v>99.873999999999995</v>
      </c>
      <c r="H24" t="s">
        <v>7</v>
      </c>
      <c r="I24" s="1">
        <v>40.799999999999997</v>
      </c>
      <c r="J24">
        <f>I24*SIN(G24*PI()/200)</f>
        <v>40.799920088207948</v>
      </c>
      <c r="K24">
        <f>J24*COS(G24*PI()/200)</f>
        <v>8.075128668573045E-2</v>
      </c>
      <c r="M24" s="2">
        <v>15</v>
      </c>
      <c r="N24" s="3">
        <f>$N$3+COS(E24*PI()/200-200*PI()/200)*J24</f>
        <v>232.79642445016302</v>
      </c>
      <c r="O24" s="3">
        <f>$O$3+SIN(E24*PI()/200)*J24</f>
        <v>264.89811672726353</v>
      </c>
      <c r="P24" s="3">
        <f>$P$3+$C$21+K24-C24</f>
        <v>215.67775128668572</v>
      </c>
    </row>
    <row r="25" spans="1:16" x14ac:dyDescent="0.3">
      <c r="A25" t="s">
        <v>9</v>
      </c>
      <c r="B25" t="s">
        <v>15</v>
      </c>
      <c r="C25" s="1">
        <v>1.3</v>
      </c>
      <c r="D25" t="s">
        <v>39</v>
      </c>
      <c r="E25" s="1">
        <v>257.7</v>
      </c>
      <c r="F25" t="s">
        <v>6</v>
      </c>
      <c r="G25" s="1">
        <v>98.254000000000005</v>
      </c>
      <c r="H25" t="s">
        <v>19</v>
      </c>
      <c r="I25" s="1">
        <v>34.47</v>
      </c>
      <c r="J25">
        <f>I25*SIN(G25*PI()/200)</f>
        <v>34.457036797726623</v>
      </c>
      <c r="K25">
        <f>J25*COS(G25*PI()/200)</f>
        <v>0.94490380167742793</v>
      </c>
      <c r="M25" s="2">
        <v>16</v>
      </c>
      <c r="N25" s="3">
        <f>$N$3+COS(E25*PI()/200-200*PI()/200)*J25</f>
        <v>233.24702732554687</v>
      </c>
      <c r="O25" s="3">
        <f>$O$3+SIN(E25*PI()/200)*J25</f>
        <v>272.87342235542138</v>
      </c>
      <c r="P25" s="3">
        <f>$P$3+$C$21+K25-C25</f>
        <v>216.54190380167742</v>
      </c>
    </row>
    <row r="26" spans="1:16" x14ac:dyDescent="0.3">
      <c r="A26" t="s">
        <v>29</v>
      </c>
      <c r="B26" t="s">
        <v>15</v>
      </c>
      <c r="C26" s="1">
        <v>1.3</v>
      </c>
      <c r="D26" t="s">
        <v>39</v>
      </c>
      <c r="E26" s="1">
        <v>21.6</v>
      </c>
      <c r="F26" t="s">
        <v>6</v>
      </c>
      <c r="G26" s="1">
        <v>99.653999999999996</v>
      </c>
      <c r="H26" t="s">
        <v>7</v>
      </c>
      <c r="I26" s="1">
        <v>13.5</v>
      </c>
      <c r="J26">
        <f>I26*SIN(G26*PI()/200)</f>
        <v>13.499800614002471</v>
      </c>
      <c r="K26">
        <f>J26*COS(G26*PI()/200)</f>
        <v>7.3370451557592309E-2</v>
      </c>
      <c r="M26" s="2">
        <v>17</v>
      </c>
      <c r="N26" s="3">
        <f>$N$3+COS(E26*PI()/200-200*PI()/200)*J26</f>
        <v>199.26981578455499</v>
      </c>
      <c r="O26" s="3">
        <f>$O$3+SIN(E26*PI()/200)*J26</f>
        <v>304.49299749150344</v>
      </c>
      <c r="P26" s="3">
        <f>$P$3+$C$21+K26-C26</f>
        <v>215.67037045155757</v>
      </c>
    </row>
    <row r="27" spans="1:16" x14ac:dyDescent="0.3">
      <c r="A27" t="s">
        <v>30</v>
      </c>
      <c r="B27" t="s">
        <v>15</v>
      </c>
      <c r="C27" s="1">
        <v>1.3</v>
      </c>
      <c r="D27" t="s">
        <v>39</v>
      </c>
      <c r="E27" s="1">
        <v>66.61</v>
      </c>
      <c r="F27" t="s">
        <v>6</v>
      </c>
      <c r="G27" s="1">
        <v>98.632000000000005</v>
      </c>
      <c r="H27" t="s">
        <v>7</v>
      </c>
      <c r="I27" s="1">
        <v>37.39</v>
      </c>
      <c r="J27">
        <f>I27*SIN(G27*PI()/200)</f>
        <v>37.381367815647025</v>
      </c>
      <c r="K27">
        <f>J27*COS(G27*PI()/200)</f>
        <v>0.80320747113719293</v>
      </c>
      <c r="M27" s="2">
        <v>18</v>
      </c>
      <c r="N27" s="3">
        <f>$N$3+COS(E27*PI()/200-200*PI()/200)*J27</f>
        <v>193.2805075223875</v>
      </c>
      <c r="O27" s="3">
        <f>$O$3+SIN(E27*PI()/200)*J27</f>
        <v>332.35656442129323</v>
      </c>
      <c r="P27" s="3">
        <f>$P$3+$C$21+K27-C27</f>
        <v>216.40020747113718</v>
      </c>
    </row>
    <row r="28" spans="1:16" x14ac:dyDescent="0.3">
      <c r="A28" t="s">
        <v>31</v>
      </c>
      <c r="B28" t="s">
        <v>15</v>
      </c>
      <c r="C28" s="1">
        <v>1.3</v>
      </c>
      <c r="D28" t="s">
        <v>39</v>
      </c>
      <c r="E28" s="1">
        <v>77.38</v>
      </c>
      <c r="F28" t="s">
        <v>6</v>
      </c>
      <c r="G28" s="1">
        <v>98.287000000000006</v>
      </c>
      <c r="H28" t="s">
        <v>7</v>
      </c>
      <c r="I28" s="1">
        <v>60.54</v>
      </c>
      <c r="J28">
        <f>I28*SIN(G28*PI()/200)</f>
        <v>60.518085039238258</v>
      </c>
      <c r="K28">
        <f>J28*COS(G28*PI()/200)</f>
        <v>1.628208468486408</v>
      </c>
      <c r="M28" s="2">
        <v>19</v>
      </c>
      <c r="N28" s="3">
        <f>$N$3+COS(E28*PI()/200-200*PI()/200)*J28</f>
        <v>190.946672634116</v>
      </c>
      <c r="O28" s="3">
        <f>$O$3+SIN(E28*PI()/200)*J28</f>
        <v>356.73795928337034</v>
      </c>
      <c r="P28" s="3">
        <f>$P$3+$C$21+K28-C28</f>
        <v>217.22520846848639</v>
      </c>
    </row>
    <row r="29" spans="1:16" x14ac:dyDescent="0.3">
      <c r="A29" t="s">
        <v>10</v>
      </c>
      <c r="B29" t="s">
        <v>15</v>
      </c>
      <c r="C29" s="1">
        <v>1.3</v>
      </c>
      <c r="D29" t="s">
        <v>39</v>
      </c>
      <c r="E29" s="1">
        <v>83.04</v>
      </c>
      <c r="F29" t="s">
        <v>6</v>
      </c>
      <c r="G29" s="1">
        <v>100.654</v>
      </c>
      <c r="H29" t="s">
        <v>7</v>
      </c>
      <c r="I29" s="1">
        <v>94.15</v>
      </c>
      <c r="J29">
        <f>I29*SIN(G29*PI()/200)</f>
        <v>94.145031998023327</v>
      </c>
      <c r="K29">
        <f>J29*COS(G29*PI()/200)</f>
        <v>-0.96713565346292751</v>
      </c>
      <c r="M29" s="2">
        <v>20</v>
      </c>
      <c r="N29" s="3">
        <f>$N$3+COS(E29*PI()/200-200*PI()/200)*J29</f>
        <v>187.21472469825733</v>
      </c>
      <c r="O29" s="3">
        <f>$O$3+SIN(E29*PI()/200)*J29</f>
        <v>390.82387999929125</v>
      </c>
      <c r="P29" s="3">
        <f>$P$3+$C$21+K29-C29</f>
        <v>214.62986434653706</v>
      </c>
    </row>
    <row r="30" spans="1:16" x14ac:dyDescent="0.3">
      <c r="A30" t="s">
        <v>11</v>
      </c>
      <c r="B30" t="s">
        <v>15</v>
      </c>
      <c r="C30" s="1">
        <v>1.3</v>
      </c>
      <c r="D30" t="s">
        <v>39</v>
      </c>
      <c r="E30" s="1">
        <v>100.52</v>
      </c>
      <c r="F30" t="s">
        <v>6</v>
      </c>
      <c r="G30" s="1">
        <v>99.879000000000005</v>
      </c>
      <c r="H30" t="s">
        <v>7</v>
      </c>
      <c r="I30" s="1">
        <v>89.58</v>
      </c>
      <c r="J30">
        <f>I30*SIN(G30*PI()/200)</f>
        <v>89.579838195190533</v>
      </c>
      <c r="K30">
        <f>J30*COS(G30*PI()/200)</f>
        <v>0.17026103124618458</v>
      </c>
      <c r="M30" s="2">
        <v>21</v>
      </c>
      <c r="N30" s="3">
        <f>$N$3+COS(E30*PI()/200-200*PI()/200)*J30</f>
        <v>212.73169260381252</v>
      </c>
      <c r="O30" s="3">
        <f>$O$3+SIN(E30*PI()/200)*J30</f>
        <v>389.57684989443447</v>
      </c>
      <c r="P30" s="3">
        <f>$P$3+$C$21+K30-C30</f>
        <v>215.76726103124616</v>
      </c>
    </row>
    <row r="31" spans="1:16" x14ac:dyDescent="0.3">
      <c r="A31" t="s">
        <v>32</v>
      </c>
      <c r="B31" t="s">
        <v>15</v>
      </c>
      <c r="C31" s="1">
        <v>1.3</v>
      </c>
      <c r="D31" t="s">
        <v>39</v>
      </c>
      <c r="E31" s="1">
        <v>105.45</v>
      </c>
      <c r="F31" t="s">
        <v>6</v>
      </c>
      <c r="G31" s="1">
        <v>99.653999999999996</v>
      </c>
      <c r="H31" t="s">
        <v>7</v>
      </c>
      <c r="I31" s="1">
        <v>92.32</v>
      </c>
      <c r="J31">
        <f>I31*SIN(G31*PI()/200)</f>
        <v>92.318636495163545</v>
      </c>
      <c r="K31">
        <f>J31*COS(G31*PI()/200)</f>
        <v>0.50174519168866083</v>
      </c>
      <c r="M31" s="2">
        <v>22</v>
      </c>
      <c r="N31" s="3">
        <f>$N$3+COS(E31*PI()/200-200*PI()/200)*J31</f>
        <v>219.89360072499022</v>
      </c>
      <c r="O31" s="3">
        <f>$O$3+SIN(E31*PI()/200)*J31</f>
        <v>391.98055072633872</v>
      </c>
      <c r="P31" s="3">
        <f>$P$3+$C$21+K31-C31</f>
        <v>216.09874519168864</v>
      </c>
    </row>
    <row r="32" spans="1:16" x14ac:dyDescent="0.3">
      <c r="A32" t="s">
        <v>33</v>
      </c>
      <c r="B32" t="s">
        <v>15</v>
      </c>
      <c r="C32" s="1">
        <v>1.3</v>
      </c>
      <c r="D32" t="s">
        <v>39</v>
      </c>
      <c r="E32" s="1">
        <v>115.3</v>
      </c>
      <c r="F32" t="s">
        <v>6</v>
      </c>
      <c r="G32" s="1">
        <v>99.123999999999995</v>
      </c>
      <c r="H32" t="s">
        <v>7</v>
      </c>
      <c r="I32" s="1">
        <v>119.04</v>
      </c>
      <c r="J32">
        <f>I32*SIN(G32*PI()/200)</f>
        <v>119.02873051586788</v>
      </c>
      <c r="K32">
        <f>J32*COS(G32*PI()/200)</f>
        <v>1.637804574393471</v>
      </c>
      <c r="M32" s="2">
        <v>23</v>
      </c>
      <c r="N32" s="3">
        <f>$N$3+COS(E32*PI()/200-200*PI()/200)*J32</f>
        <v>240.33180646124816</v>
      </c>
      <c r="O32" s="3">
        <f>$O$3+SIN(E32*PI()/200)*J32</f>
        <v>415.60773084383879</v>
      </c>
      <c r="P32" s="3">
        <f>$P$3+$C$21+K32-C32</f>
        <v>217.23480457439345</v>
      </c>
    </row>
    <row r="33" spans="1:16" x14ac:dyDescent="0.3">
      <c r="A33" t="s">
        <v>34</v>
      </c>
      <c r="B33" t="s">
        <v>15</v>
      </c>
      <c r="C33" s="1">
        <v>1.3</v>
      </c>
      <c r="D33" t="s">
        <v>39</v>
      </c>
      <c r="E33" s="1">
        <v>380.09</v>
      </c>
      <c r="F33" t="s">
        <v>6</v>
      </c>
      <c r="G33" s="1">
        <v>101.753</v>
      </c>
      <c r="H33" t="s">
        <v>7</v>
      </c>
      <c r="I33" s="1">
        <v>35.200000000000003</v>
      </c>
      <c r="J33">
        <f>I33*SIN(G33*PI()/200)</f>
        <v>35.186655914607783</v>
      </c>
      <c r="K33">
        <f>J33*COS(G33*PI()/200)</f>
        <v>-0.96877941685628</v>
      </c>
      <c r="M33" s="2">
        <v>24</v>
      </c>
      <c r="N33" s="3">
        <f>$N$3+COS(E33*PI()/200-200*PI()/200)*J33</f>
        <v>178.52016332198295</v>
      </c>
      <c r="O33" s="3">
        <f>$O$3+SIN(E33*PI()/200)*J33</f>
        <v>289.17404551707762</v>
      </c>
      <c r="P33" s="3">
        <f>$P$3+$C$21+K33-C33</f>
        <v>214.6282205831437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2025-02-25T15:11:55Z</dcterms:created>
  <dcterms:modified xsi:type="dcterms:W3CDTF">2025-02-25T16:00:39Z</dcterms:modified>
</cp:coreProperties>
</file>